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bbl\Desktop\меню 24-25\"/>
    </mc:Choice>
  </mc:AlternateContent>
  <xr:revisionPtr revIDLastSave="0" documentId="8_{5D75465D-10A6-4FA8-8004-BFE3D1F1D3FE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00" i="1"/>
  <c r="J100" i="1"/>
  <c r="H100" i="1"/>
  <c r="G100" i="1"/>
  <c r="F100" i="1"/>
  <c r="J99" i="1"/>
  <c r="I99" i="1"/>
  <c r="H99" i="1"/>
  <c r="G99" i="1"/>
  <c r="F99" i="1"/>
  <c r="J23" i="1"/>
  <c r="I23" i="1"/>
  <c r="H23" i="1"/>
  <c r="G23" i="1"/>
  <c r="F23" i="1"/>
  <c r="J13" i="1"/>
  <c r="I13" i="1"/>
  <c r="G13" i="1"/>
  <c r="F13" i="1"/>
  <c r="J89" i="1"/>
  <c r="I89" i="1"/>
  <c r="H89" i="1"/>
  <c r="G89" i="1"/>
  <c r="F89" i="1"/>
  <c r="J158" i="1"/>
  <c r="I158" i="1"/>
  <c r="H158" i="1"/>
  <c r="G158" i="1"/>
  <c r="G101" i="1"/>
  <c r="I101" i="1"/>
  <c r="H101" i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B90" i="1"/>
  <c r="A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F43" i="1" s="1"/>
  <c r="B24" i="1"/>
  <c r="A24" i="1"/>
  <c r="B14" i="1"/>
  <c r="A14" i="1"/>
  <c r="G81" i="1" l="1"/>
  <c r="G62" i="1"/>
  <c r="I81" i="1"/>
  <c r="H81" i="1"/>
  <c r="F62" i="1"/>
  <c r="G138" i="1"/>
  <c r="I43" i="1"/>
  <c r="G157" i="1"/>
  <c r="J138" i="1"/>
  <c r="H157" i="1"/>
  <c r="I119" i="1"/>
  <c r="H62" i="1"/>
  <c r="I138" i="1"/>
  <c r="I157" i="1"/>
  <c r="G176" i="1"/>
  <c r="J119" i="1"/>
  <c r="J157" i="1"/>
  <c r="H176" i="1"/>
  <c r="H43" i="1"/>
  <c r="H138" i="1"/>
  <c r="J43" i="1"/>
  <c r="J81" i="1"/>
  <c r="I176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<sst xmlns="http://schemas.openxmlformats.org/spreadsheetml/2006/main" count="224" uniqueCount="68">
  <si>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</si>
  <si>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</si>
  <si>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</si>
  <si>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</si>
  <si>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</si>
  <si>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</si>
  <si>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</si>
  <si>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</si>
  <si>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</si>
  <si>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</si>
  <si>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</si>
  <si>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</si>
  <si>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</si>
  <si>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</si>
  <si>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</si>
  <si>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</si>
  <si>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</si>
  <si>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</si>
  <si>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</si>
  <si>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</si>
  <si>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</si>
  <si>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</si>
  <si>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</si>
  <si>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</si>
  <si>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</si>
  <si>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</si>
  <si>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</si>
  <si>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</si>
  <si>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</si>
  <si>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</si>
  <si>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</si>
  <si>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</si>
  <si>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</si>
  <si>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</si>
  <si>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</si>
  <si>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"Ирдоматский центр образования"</t>
  </si>
  <si>
    <t>Директор</t>
  </si>
  <si>
    <t>Чай с сахаром</t>
  </si>
  <si>
    <t>Хлеб пшеничный с маслом сливочным</t>
  </si>
  <si>
    <t>Повержук Л.В.</t>
  </si>
  <si>
    <t>фрукт сезонный</t>
  </si>
  <si>
    <t>54-3гн</t>
  </si>
  <si>
    <t>Блины со сгущенкой</t>
  </si>
  <si>
    <t xml:space="preserve">Чай с лимоном  и сахаром </t>
  </si>
  <si>
    <t>Хлеб пшеничный</t>
  </si>
  <si>
    <t>Омлет</t>
  </si>
  <si>
    <t>кондитерское изделие</t>
  </si>
  <si>
    <t>Кондитерское изделие</t>
  </si>
  <si>
    <t>54-2гн</t>
  </si>
  <si>
    <t>пром</t>
  </si>
  <si>
    <t>Вермишель молочная</t>
  </si>
  <si>
    <t>Какао с молоком</t>
  </si>
  <si>
    <t>Фрукт сезонный</t>
  </si>
  <si>
    <t>54-21гн</t>
  </si>
  <si>
    <t>Чай с лимоном и сахаром</t>
  </si>
  <si>
    <t xml:space="preserve">Кофейный напиток злаковый на молоке </t>
  </si>
  <si>
    <t xml:space="preserve">Запеканка из творога с молоком сгущенным </t>
  </si>
  <si>
    <t xml:space="preserve">Каша пшенная </t>
  </si>
  <si>
    <t>Греча и биточек из птицы с соусом томатным и зеленым горошком</t>
  </si>
  <si>
    <t>54-23гн</t>
  </si>
  <si>
    <t xml:space="preserve">Пельмени с маслом </t>
  </si>
  <si>
    <t>Чай</t>
  </si>
  <si>
    <t>Каша рисовая</t>
  </si>
  <si>
    <t>Пюре картофельное с мясными фрикадельками</t>
  </si>
  <si>
    <t>Компот из смеси сухофруктов</t>
  </si>
  <si>
    <t>Компот из плодов (яблок)</t>
  </si>
  <si>
    <t>Отвар шиповника с сахаром</t>
  </si>
  <si>
    <t>Макароны с сыром и сезонным овощем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</si>
</sst>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1" applyBorder="1" applyAlignment="1">
      <alignment horizontal="center" vertical="top"/>
    </xf>
    <xf numFmtId="0" fontId="11" fillId="0" borderId="2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4" borderId="25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0" fillId="0" borderId="5" xfId="0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Лист1" xfId="1" xr:uid="{EFAB06D9-58E0-4A2D-8EBD-59500C12E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8" sqref="E1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35</v>
      </c>
      <c r="D1" s="60"/>
      <c r="E1" s="60"/>
      <c r="F1" s="13" t="s">
        <v>16</v>
      </c>
      <c r="G1" s="2" t="s">
        <v>17</v>
      </c>
      <c r="H1" s="61" t="s">
        <v>36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>
        <v>45698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62</v>
      </c>
      <c r="F6" s="50">
        <v>200</v>
      </c>
      <c r="G6" s="49">
        <v>12</v>
      </c>
      <c r="H6" s="49">
        <v>19</v>
      </c>
      <c r="I6" s="49">
        <v>57</v>
      </c>
      <c r="J6" s="50">
        <v>358</v>
      </c>
      <c r="K6" s="42">
        <v>196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0" t="s">
        <v>54</v>
      </c>
      <c r="F8" s="50">
        <v>200</v>
      </c>
      <c r="G8" s="50">
        <v>0.27</v>
      </c>
      <c r="H8" s="50">
        <v>0.05</v>
      </c>
      <c r="I8" s="50">
        <v>5.75</v>
      </c>
      <c r="J8" s="50">
        <v>22.5</v>
      </c>
      <c r="K8" s="45" t="s">
        <v>41</v>
      </c>
    </row>
    <row r="9" spans="1:11" ht="15" x14ac:dyDescent="0.25">
      <c r="A9" s="24"/>
      <c r="B9" s="16"/>
      <c r="C9" s="11"/>
      <c r="D9" s="7" t="s">
        <v>23</v>
      </c>
      <c r="E9" s="43" t="s">
        <v>44</v>
      </c>
      <c r="F9" s="50">
        <v>40</v>
      </c>
      <c r="G9" s="50">
        <v>3.08</v>
      </c>
      <c r="H9" s="50">
        <v>0.96</v>
      </c>
      <c r="I9" s="50">
        <v>28</v>
      </c>
      <c r="J9" s="50">
        <v>113.6</v>
      </c>
      <c r="K9" s="45">
        <v>18</v>
      </c>
    </row>
    <row r="10" spans="1:11" ht="15.75" thickBot="1" x14ac:dyDescent="0.3">
      <c r="A10" s="24"/>
      <c r="B10" s="16"/>
      <c r="C10" s="11"/>
      <c r="D10" s="7" t="s">
        <v>46</v>
      </c>
      <c r="E10" s="43" t="s">
        <v>47</v>
      </c>
      <c r="F10" s="50">
        <v>60</v>
      </c>
      <c r="G10" s="49">
        <v>4.62</v>
      </c>
      <c r="H10" s="49">
        <v>1.74</v>
      </c>
      <c r="I10" s="49">
        <v>40.799999999999997</v>
      </c>
      <c r="J10" s="51">
        <v>180</v>
      </c>
      <c r="K10" s="50">
        <v>21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>SUM(G6:G12)</f>
        <v>19.97</v>
      </c>
      <c r="H13" s="20">
        <f>SUM(H6:H12)</f>
        <v>21.75</v>
      </c>
      <c r="I13" s="20">
        <f>SUM(I6:I12)</f>
        <v>131.55000000000001</v>
      </c>
      <c r="J13" s="20">
        <f>SUM(J6:J12)</f>
        <v>674.1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500</v>
      </c>
      <c r="G24" s="33">
        <f>G13+G23</f>
        <v>19.97</v>
      </c>
      <c r="H24" s="33">
        <f>H13+H23</f>
        <v>21.75</v>
      </c>
      <c r="I24" s="33">
        <f>I13+I23</f>
        <v>131.55000000000001</v>
      </c>
      <c r="J24" s="33">
        <f>J13+J23</f>
        <v>674.1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63</v>
      </c>
      <c r="F25" s="41">
        <v>290</v>
      </c>
      <c r="G25" s="41">
        <v>12.74</v>
      </c>
      <c r="H25" s="41">
        <v>17.72</v>
      </c>
      <c r="I25" s="41">
        <v>37.67</v>
      </c>
      <c r="J25" s="41">
        <v>492.34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.75" thickBot="1" x14ac:dyDescent="0.3">
      <c r="A27" s="15"/>
      <c r="B27" s="16"/>
      <c r="C27" s="11"/>
      <c r="D27" s="7" t="s">
        <v>22</v>
      </c>
      <c r="E27" s="43" t="s">
        <v>64</v>
      </c>
      <c r="F27" s="50">
        <v>200</v>
      </c>
      <c r="G27" s="49">
        <v>0</v>
      </c>
      <c r="H27" s="49">
        <v>0</v>
      </c>
      <c r="I27" s="49">
        <v>10</v>
      </c>
      <c r="J27" s="49">
        <v>102</v>
      </c>
      <c r="K27" s="45">
        <v>415</v>
      </c>
    </row>
    <row r="28" spans="1:11" ht="15.75" thickBot="1" x14ac:dyDescent="0.3">
      <c r="A28" s="15"/>
      <c r="B28" s="16"/>
      <c r="C28" s="11"/>
      <c r="D28" s="7" t="s">
        <v>23</v>
      </c>
      <c r="E28" s="43" t="s">
        <v>44</v>
      </c>
      <c r="F28" s="51">
        <v>60</v>
      </c>
      <c r="G28" s="51">
        <v>4.62</v>
      </c>
      <c r="H28" s="51">
        <v>1.44</v>
      </c>
      <c r="I28" s="51">
        <v>42</v>
      </c>
      <c r="J28" s="51">
        <v>170.4</v>
      </c>
      <c r="K28" s="51">
        <v>18</v>
      </c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>
        <v>14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>SUM(G25:G31)</f>
        <v>17.36</v>
      </c>
      <c r="H32" s="20">
        <f>SUM(H25:H31)</f>
        <v>19.16</v>
      </c>
      <c r="I32" s="20">
        <f>SUM(I25:I31)</f>
        <v>89.67</v>
      </c>
      <c r="J32" s="20">
        <f>SUM(J25:J31)</f>
        <v>764.7399999999999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550</v>
      </c>
      <c r="G43" s="33">
        <f>G32+G42</f>
        <v>17.36</v>
      </c>
      <c r="H43" s="33">
        <f>H32+H42</f>
        <v>19.16</v>
      </c>
      <c r="I43" s="33">
        <f>I32+I42</f>
        <v>89.67</v>
      </c>
      <c r="J43" s="33">
        <f>J32+J42</f>
        <v>764.7399999999999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50">
        <v>200</v>
      </c>
      <c r="G44" s="50">
        <v>18.61</v>
      </c>
      <c r="H44" s="50">
        <v>12.01</v>
      </c>
      <c r="I44" s="50">
        <v>59.16</v>
      </c>
      <c r="J44" s="50">
        <v>283.95999999999998</v>
      </c>
      <c r="K44" s="50">
        <v>229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>
        <v>259</v>
      </c>
    </row>
    <row r="46" spans="1:11" ht="15.75" thickBot="1" x14ac:dyDescent="0.3">
      <c r="A46" s="24"/>
      <c r="B46" s="16"/>
      <c r="C46" s="11"/>
      <c r="D46" s="7" t="s">
        <v>22</v>
      </c>
      <c r="E46" s="43" t="s">
        <v>37</v>
      </c>
      <c r="F46" s="51">
        <v>200</v>
      </c>
      <c r="G46" s="51">
        <v>0.22</v>
      </c>
      <c r="H46" s="51">
        <v>0.05</v>
      </c>
      <c r="I46" s="51">
        <v>5.57</v>
      </c>
      <c r="J46" s="51">
        <v>20.95</v>
      </c>
      <c r="K46" s="51" t="s">
        <v>48</v>
      </c>
    </row>
    <row r="47" spans="1:11" ht="15" x14ac:dyDescent="0.25">
      <c r="A47" s="24"/>
      <c r="B47" s="16"/>
      <c r="C47" s="11"/>
      <c r="D47" s="7" t="s">
        <v>23</v>
      </c>
      <c r="E47" s="43" t="s">
        <v>44</v>
      </c>
      <c r="F47" s="50">
        <v>40</v>
      </c>
      <c r="G47" s="50">
        <v>3.08</v>
      </c>
      <c r="H47" s="50">
        <v>0.96</v>
      </c>
      <c r="I47" s="50">
        <v>28</v>
      </c>
      <c r="J47" s="50">
        <v>113.6</v>
      </c>
      <c r="K47" s="50">
        <v>18</v>
      </c>
    </row>
    <row r="48" spans="1:11" ht="15" x14ac:dyDescent="0.25">
      <c r="A48" s="24"/>
      <c r="B48" s="16"/>
      <c r="C48" s="11"/>
      <c r="D48" s="7" t="s">
        <v>46</v>
      </c>
      <c r="E48" s="43" t="s">
        <v>47</v>
      </c>
      <c r="F48" s="50">
        <v>60</v>
      </c>
      <c r="G48" s="50">
        <v>4.5</v>
      </c>
      <c r="H48" s="50">
        <v>2.02</v>
      </c>
      <c r="I48" s="50">
        <v>22.8</v>
      </c>
      <c r="J48" s="50">
        <v>147</v>
      </c>
      <c r="K48" s="50" t="s">
        <v>49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>SUM(G44:G50)</f>
        <v>26.409999999999997</v>
      </c>
      <c r="H51" s="20">
        <f>SUM(H44:H50)</f>
        <v>15.04</v>
      </c>
      <c r="I51" s="20">
        <f>SUM(I44:I50)</f>
        <v>115.52999999999999</v>
      </c>
      <c r="J51" s="20">
        <f>SUM(J44:J50)</f>
        <v>565.51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500</v>
      </c>
      <c r="G62" s="33">
        <f>G51+G61</f>
        <v>26.409999999999997</v>
      </c>
      <c r="H62" s="33">
        <f>H51+H61</f>
        <v>15.04</v>
      </c>
      <c r="I62" s="33">
        <f>I51+I61</f>
        <v>115.52999999999999</v>
      </c>
      <c r="J62" s="33">
        <f>J51+J61</f>
        <v>565.51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50">
        <v>200</v>
      </c>
      <c r="G63" s="50">
        <v>4.7</v>
      </c>
      <c r="H63" s="50">
        <v>8.9</v>
      </c>
      <c r="I63" s="50">
        <v>17.63</v>
      </c>
      <c r="J63" s="50">
        <v>307.5</v>
      </c>
      <c r="K63" s="42">
        <v>171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51</v>
      </c>
      <c r="F65" s="50">
        <v>200</v>
      </c>
      <c r="G65" s="50">
        <v>3.69</v>
      </c>
      <c r="H65" s="50">
        <v>3.76</v>
      </c>
      <c r="I65" s="50">
        <v>13.99</v>
      </c>
      <c r="J65" s="50">
        <v>109.91</v>
      </c>
      <c r="K65" s="45" t="s">
        <v>53</v>
      </c>
    </row>
    <row r="66" spans="1:11" ht="15" x14ac:dyDescent="0.25">
      <c r="A66" s="24"/>
      <c r="B66" s="16"/>
      <c r="C66" s="11"/>
      <c r="D66" s="7" t="s">
        <v>23</v>
      </c>
      <c r="E66" s="43" t="s">
        <v>44</v>
      </c>
      <c r="F66" s="50">
        <v>40</v>
      </c>
      <c r="G66" s="50">
        <v>3.08</v>
      </c>
      <c r="H66" s="50">
        <v>0.96</v>
      </c>
      <c r="I66" s="50">
        <v>28</v>
      </c>
      <c r="J66" s="50">
        <v>113.6</v>
      </c>
      <c r="K66" s="45">
        <v>18</v>
      </c>
    </row>
    <row r="67" spans="1:11" ht="15" x14ac:dyDescent="0.25">
      <c r="A67" s="24"/>
      <c r="B67" s="16"/>
      <c r="C67" s="11"/>
      <c r="D67" s="7"/>
      <c r="E67" s="43"/>
      <c r="F67" s="44"/>
      <c r="G67" s="44"/>
      <c r="H67" s="44"/>
      <c r="I67" s="44"/>
      <c r="J67" s="44"/>
      <c r="K67" s="45"/>
    </row>
    <row r="68" spans="1:11" ht="15.75" thickBot="1" x14ac:dyDescent="0.3">
      <c r="A68" s="24"/>
      <c r="B68" s="16"/>
      <c r="C68" s="11"/>
      <c r="D68" s="6" t="s">
        <v>24</v>
      </c>
      <c r="E68" s="43" t="s">
        <v>52</v>
      </c>
      <c r="F68" s="51">
        <v>100</v>
      </c>
      <c r="G68" s="51">
        <v>0.4</v>
      </c>
      <c r="H68" s="51"/>
      <c r="I68" s="51">
        <v>10</v>
      </c>
      <c r="J68" s="51">
        <v>26</v>
      </c>
      <c r="K68" s="45">
        <v>403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>SUM(G63:G69)</f>
        <v>11.870000000000001</v>
      </c>
      <c r="H70" s="20">
        <f>SUM(H63:H69)</f>
        <v>13.620000000000001</v>
      </c>
      <c r="I70" s="20">
        <f>SUM(I63:I69)</f>
        <v>69.62</v>
      </c>
      <c r="J70" s="20">
        <f>SUM(J63:J69)</f>
        <v>557.01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540</v>
      </c>
      <c r="G81" s="33">
        <f>G70+G80</f>
        <v>11.870000000000001</v>
      </c>
      <c r="H81" s="33">
        <f>H70+H80</f>
        <v>13.620000000000001</v>
      </c>
      <c r="I81" s="33">
        <f>I70+I80</f>
        <v>69.62</v>
      </c>
      <c r="J81" s="33">
        <f>J70+J80</f>
        <v>557.01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42</v>
      </c>
      <c r="F82" s="50">
        <v>170</v>
      </c>
      <c r="G82" s="50">
        <v>18.78</v>
      </c>
      <c r="H82" s="50">
        <v>15.6</v>
      </c>
      <c r="I82" s="50">
        <v>101.28</v>
      </c>
      <c r="J82" s="50">
        <v>365.55</v>
      </c>
      <c r="K82" s="48">
        <v>726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43</v>
      </c>
      <c r="F84" s="50">
        <v>200</v>
      </c>
      <c r="G84" s="50">
        <v>0.27</v>
      </c>
      <c r="H84" s="50">
        <v>0.05</v>
      </c>
      <c r="I84" s="50">
        <v>5.75</v>
      </c>
      <c r="J84" s="50">
        <v>22.5</v>
      </c>
      <c r="K84" s="48" t="s">
        <v>41</v>
      </c>
    </row>
    <row r="85" spans="1:11" ht="15.75" thickBot="1" x14ac:dyDescent="0.3">
      <c r="A85" s="24"/>
      <c r="B85" s="16"/>
      <c r="C85" s="11"/>
      <c r="D85" s="7" t="s">
        <v>23</v>
      </c>
      <c r="E85" s="43" t="s">
        <v>38</v>
      </c>
      <c r="F85" s="51">
        <v>40</v>
      </c>
      <c r="G85" s="51">
        <v>2.31</v>
      </c>
      <c r="H85" s="51">
        <v>0.72</v>
      </c>
      <c r="I85" s="51">
        <v>21</v>
      </c>
      <c r="J85" s="51">
        <v>113.05</v>
      </c>
      <c r="K85" s="45">
        <v>102</v>
      </c>
    </row>
    <row r="86" spans="1:11" ht="15.75" thickBot="1" x14ac:dyDescent="0.3">
      <c r="A86" s="24"/>
      <c r="B86" s="16"/>
      <c r="C86" s="11"/>
      <c r="D86" s="7" t="s">
        <v>24</v>
      </c>
      <c r="E86" s="43" t="s">
        <v>40</v>
      </c>
      <c r="F86" s="49">
        <v>100</v>
      </c>
      <c r="G86" s="49">
        <v>0.4</v>
      </c>
      <c r="H86" s="49"/>
      <c r="I86" s="49">
        <v>10</v>
      </c>
      <c r="J86" s="49">
        <v>26</v>
      </c>
      <c r="K86" s="48">
        <v>403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>SUM(G82:G88)</f>
        <v>21.759999999999998</v>
      </c>
      <c r="H89" s="20">
        <f>SUM(H82:H88)</f>
        <v>16.37</v>
      </c>
      <c r="I89" s="20">
        <f>SUM(I82:I88)</f>
        <v>138.03</v>
      </c>
      <c r="J89" s="20">
        <f>SUM(J82:J88)</f>
        <v>527.1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SUM(F89,F99)</f>
        <v>510</v>
      </c>
      <c r="G100" s="33">
        <f>SUM(G89,G99)</f>
        <v>21.759999999999998</v>
      </c>
      <c r="H100" s="33">
        <f>SUM(H89,H99)</f>
        <v>16.37</v>
      </c>
      <c r="I100" s="33">
        <f>SUM(I89,I99)</f>
        <v>138.03</v>
      </c>
      <c r="J100" s="33">
        <f>SUM(J89,J99)</f>
        <v>527.1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67</v>
      </c>
      <c r="F101" s="41">
        <v>260</v>
      </c>
      <c r="G101" s="52">
        <f>4.84+6.18</f>
        <v>11.02</v>
      </c>
      <c r="H101" s="52">
        <f>10.56+2.94</f>
        <v>13.5</v>
      </c>
      <c r="I101" s="53">
        <f>23.73+36</f>
        <v>59.730000000000004</v>
      </c>
      <c r="J101" s="41">
        <v>393.52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55</v>
      </c>
      <c r="F103" s="44">
        <v>200</v>
      </c>
      <c r="G103" s="50">
        <v>3.42</v>
      </c>
      <c r="H103" s="50">
        <v>3.5</v>
      </c>
      <c r="I103" s="50">
        <v>11.54</v>
      </c>
      <c r="J103" s="54">
        <v>91.3</v>
      </c>
      <c r="K103" s="45">
        <v>418</v>
      </c>
    </row>
    <row r="104" spans="1:11" ht="15.75" thickBot="1" x14ac:dyDescent="0.3">
      <c r="A104" s="24"/>
      <c r="B104" s="16"/>
      <c r="C104" s="11"/>
      <c r="D104" s="7" t="s">
        <v>23</v>
      </c>
      <c r="E104" s="43" t="s">
        <v>44</v>
      </c>
      <c r="F104" s="44">
        <v>40</v>
      </c>
      <c r="G104" s="51">
        <v>3.08</v>
      </c>
      <c r="H104" s="51">
        <v>0.96</v>
      </c>
      <c r="I104" s="51">
        <v>28</v>
      </c>
      <c r="J104" s="44">
        <v>113.6</v>
      </c>
      <c r="K104" s="45">
        <v>18</v>
      </c>
    </row>
    <row r="105" spans="1:11" ht="15" x14ac:dyDescent="0.25">
      <c r="A105" s="24"/>
      <c r="B105" s="16"/>
      <c r="C105" s="11"/>
      <c r="D105" s="7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17.52</v>
      </c>
      <c r="H108" s="20">
        <f>SUM(H101:H107)</f>
        <v>17.96</v>
      </c>
      <c r="I108" s="20">
        <f>SUM(I101:I107)</f>
        <v>99.27000000000001</v>
      </c>
      <c r="J108" s="20">
        <f>SUM(J101:J107)</f>
        <v>598.41999999999996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500</v>
      </c>
      <c r="G119" s="33">
        <f>G108+G118</f>
        <v>17.52</v>
      </c>
      <c r="H119" s="33">
        <f>H108+H118</f>
        <v>17.96</v>
      </c>
      <c r="I119" s="33">
        <f>I108+I118</f>
        <v>99.27000000000001</v>
      </c>
      <c r="J119" s="33">
        <f>J108+J118</f>
        <v>598.41999999999996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56</v>
      </c>
      <c r="F120" s="50">
        <v>200</v>
      </c>
      <c r="G120" s="50">
        <v>9.75</v>
      </c>
      <c r="H120" s="50">
        <v>13.18</v>
      </c>
      <c r="I120" s="50">
        <v>15.29</v>
      </c>
      <c r="J120" s="50">
        <v>210.11</v>
      </c>
      <c r="K120" s="42">
        <v>239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.75" thickBot="1" x14ac:dyDescent="0.3">
      <c r="A122" s="15"/>
      <c r="B122" s="16"/>
      <c r="C122" s="11"/>
      <c r="D122" s="7" t="s">
        <v>22</v>
      </c>
      <c r="E122" s="43" t="s">
        <v>65</v>
      </c>
      <c r="F122" s="50">
        <v>200</v>
      </c>
      <c r="G122" s="49">
        <v>0</v>
      </c>
      <c r="H122" s="49">
        <v>0</v>
      </c>
      <c r="I122" s="49">
        <v>14</v>
      </c>
      <c r="J122" s="49">
        <v>50</v>
      </c>
      <c r="K122" s="45">
        <v>415</v>
      </c>
    </row>
    <row r="123" spans="1:11" ht="15.75" thickBot="1" x14ac:dyDescent="0.3">
      <c r="A123" s="15"/>
      <c r="B123" s="16"/>
      <c r="C123" s="11"/>
      <c r="D123" s="7" t="s">
        <v>23</v>
      </c>
      <c r="E123" s="43" t="s">
        <v>44</v>
      </c>
      <c r="F123" s="51">
        <v>60</v>
      </c>
      <c r="G123" s="51">
        <v>4.62</v>
      </c>
      <c r="H123" s="51">
        <v>1.44</v>
      </c>
      <c r="I123" s="51">
        <v>42</v>
      </c>
      <c r="J123" s="51">
        <v>170.4</v>
      </c>
      <c r="K123" s="45">
        <v>18</v>
      </c>
    </row>
    <row r="124" spans="1:11" ht="15" x14ac:dyDescent="0.25">
      <c r="A124" s="15"/>
      <c r="B124" s="16"/>
      <c r="C124" s="11"/>
      <c r="D124" s="7" t="s">
        <v>46</v>
      </c>
      <c r="E124" s="43" t="s">
        <v>47</v>
      </c>
      <c r="F124" s="50">
        <v>40</v>
      </c>
      <c r="G124" s="50">
        <v>3.08</v>
      </c>
      <c r="H124" s="50">
        <v>1.1599999999999999</v>
      </c>
      <c r="I124" s="50">
        <v>27.2</v>
      </c>
      <c r="J124" s="50">
        <v>120</v>
      </c>
      <c r="K124" s="45">
        <v>9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>SUM(G120:G126)</f>
        <v>17.450000000000003</v>
      </c>
      <c r="H127" s="20">
        <f>SUM(H120:H126)</f>
        <v>15.78</v>
      </c>
      <c r="I127" s="20">
        <f>SUM(I120:I126)</f>
        <v>98.49</v>
      </c>
      <c r="J127" s="20">
        <f>SUM(J120:J126)</f>
        <v>550.51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500</v>
      </c>
      <c r="G138" s="33">
        <f>G127+G137</f>
        <v>17.450000000000003</v>
      </c>
      <c r="H138" s="33">
        <f>H127+H137</f>
        <v>15.78</v>
      </c>
      <c r="I138" s="33">
        <f>I127+I137</f>
        <v>98.49</v>
      </c>
      <c r="J138" s="33">
        <f>J127+J137</f>
        <v>550.51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50">
        <v>200</v>
      </c>
      <c r="G139" s="50">
        <v>4.4800000000000004</v>
      </c>
      <c r="H139" s="50">
        <v>5.12</v>
      </c>
      <c r="I139" s="50">
        <v>10.4</v>
      </c>
      <c r="J139" s="50">
        <v>332.2</v>
      </c>
      <c r="K139" s="42">
        <v>199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54</v>
      </c>
      <c r="F141" s="50">
        <v>200</v>
      </c>
      <c r="G141" s="50">
        <v>0.27</v>
      </c>
      <c r="H141" s="50">
        <v>0.05</v>
      </c>
      <c r="I141" s="50">
        <v>5.75</v>
      </c>
      <c r="J141" s="50">
        <v>22.5</v>
      </c>
      <c r="K141" s="45" t="s">
        <v>41</v>
      </c>
    </row>
    <row r="142" spans="1:11" ht="15.75" customHeight="1" thickBot="1" x14ac:dyDescent="0.3">
      <c r="A142" s="24"/>
      <c r="B142" s="16"/>
      <c r="C142" s="11"/>
      <c r="D142" s="7" t="s">
        <v>23</v>
      </c>
      <c r="E142" s="43" t="s">
        <v>44</v>
      </c>
      <c r="F142" s="51">
        <v>60</v>
      </c>
      <c r="G142" s="51">
        <v>4.62</v>
      </c>
      <c r="H142" s="51">
        <v>1.44</v>
      </c>
      <c r="I142" s="51">
        <v>42</v>
      </c>
      <c r="J142" s="51">
        <v>170.4</v>
      </c>
      <c r="K142" s="45">
        <v>18</v>
      </c>
    </row>
    <row r="143" spans="1:11" ht="15" x14ac:dyDescent="0.2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7" t="s">
        <v>46</v>
      </c>
      <c r="E144" s="43" t="s">
        <v>47</v>
      </c>
      <c r="F144" s="50">
        <v>40</v>
      </c>
      <c r="G144" s="50">
        <v>3.08</v>
      </c>
      <c r="H144" s="50">
        <v>1.1599999999999999</v>
      </c>
      <c r="I144" s="50">
        <v>27.2</v>
      </c>
      <c r="J144" s="50">
        <v>98</v>
      </c>
      <c r="K144" s="45">
        <v>590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>SUM(G139:G145)</f>
        <v>12.450000000000001</v>
      </c>
      <c r="H146" s="20">
        <f>SUM(H139:H145)</f>
        <v>7.77</v>
      </c>
      <c r="I146" s="20">
        <f>SUM(I139:I145)</f>
        <v>85.35</v>
      </c>
      <c r="J146" s="20">
        <f>SUM(J139:J145)</f>
        <v>623.1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500</v>
      </c>
      <c r="G157" s="33">
        <f>G146+G156</f>
        <v>12.450000000000001</v>
      </c>
      <c r="H157" s="33">
        <f>H146+H156</f>
        <v>7.77</v>
      </c>
      <c r="I157" s="33">
        <f>I146+I156</f>
        <v>85.35</v>
      </c>
      <c r="J157" s="33">
        <f>J146+J156</f>
        <v>623.1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58</v>
      </c>
      <c r="F158" s="41">
        <v>260</v>
      </c>
      <c r="G158" s="41">
        <f>14.56+6.33</f>
        <v>20.89</v>
      </c>
      <c r="H158" s="41">
        <f>2.19+2.68</f>
        <v>4.87</v>
      </c>
      <c r="I158" s="41">
        <f>68.2+20.53</f>
        <v>88.73</v>
      </c>
      <c r="J158" s="41">
        <f>289.42+87.44</f>
        <v>376.86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.75" thickBot="1" x14ac:dyDescent="0.3">
      <c r="A160" s="24"/>
      <c r="B160" s="16"/>
      <c r="C160" s="11"/>
      <c r="D160" s="7" t="s">
        <v>22</v>
      </c>
      <c r="E160" s="43" t="s">
        <v>66</v>
      </c>
      <c r="F160" s="50">
        <v>200</v>
      </c>
      <c r="G160" s="49">
        <v>0</v>
      </c>
      <c r="H160" s="49">
        <v>0</v>
      </c>
      <c r="I160" s="49">
        <v>27</v>
      </c>
      <c r="J160" s="49">
        <v>130</v>
      </c>
      <c r="K160" s="45" t="s">
        <v>59</v>
      </c>
    </row>
    <row r="161" spans="1:11" ht="15" x14ac:dyDescent="0.25">
      <c r="A161" s="24"/>
      <c r="B161" s="16"/>
      <c r="C161" s="11"/>
      <c r="D161" s="7" t="s">
        <v>23</v>
      </c>
      <c r="E161" s="43" t="s">
        <v>44</v>
      </c>
      <c r="F161" s="55">
        <v>40</v>
      </c>
      <c r="G161" s="55">
        <v>3.08</v>
      </c>
      <c r="H161" s="55">
        <v>0.96</v>
      </c>
      <c r="I161" s="55">
        <v>28</v>
      </c>
      <c r="J161" s="55">
        <v>113.6</v>
      </c>
      <c r="K161" s="45">
        <v>18</v>
      </c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>SUM(G158:G164)</f>
        <v>23.97</v>
      </c>
      <c r="H165" s="20">
        <f>SUM(H158:H164)</f>
        <v>5.83</v>
      </c>
      <c r="I165" s="20">
        <f>SUM(I158:I164)</f>
        <v>143.73000000000002</v>
      </c>
      <c r="J165" s="20">
        <f>SUM(J158:J164)</f>
        <v>620.46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500</v>
      </c>
      <c r="G176" s="33">
        <f>G165+G175</f>
        <v>23.97</v>
      </c>
      <c r="H176" s="33">
        <f>H165+H175</f>
        <v>5.83</v>
      </c>
      <c r="I176" s="33">
        <f>I165+I175</f>
        <v>143.73000000000002</v>
      </c>
      <c r="J176" s="33">
        <f>J165+J175</f>
        <v>620.46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60</v>
      </c>
      <c r="F177" s="50">
        <v>225</v>
      </c>
      <c r="G177" s="50">
        <v>26.06</v>
      </c>
      <c r="H177" s="50">
        <v>31.13</v>
      </c>
      <c r="I177" s="50">
        <v>40.049999999999997</v>
      </c>
      <c r="J177" s="50">
        <v>437.4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61</v>
      </c>
      <c r="F179" s="50">
        <v>200</v>
      </c>
      <c r="G179" s="50">
        <v>0.22</v>
      </c>
      <c r="H179" s="50">
        <v>0.05</v>
      </c>
      <c r="I179" s="50">
        <v>5.57</v>
      </c>
      <c r="J179" s="50">
        <v>20.95</v>
      </c>
      <c r="K179" s="45">
        <v>420</v>
      </c>
    </row>
    <row r="180" spans="1:11" ht="15" x14ac:dyDescent="0.25">
      <c r="A180" s="24"/>
      <c r="B180" s="16"/>
      <c r="C180" s="11"/>
      <c r="D180" s="7" t="s">
        <v>23</v>
      </c>
      <c r="E180" s="43" t="s">
        <v>44</v>
      </c>
      <c r="F180" s="50">
        <v>20</v>
      </c>
      <c r="G180" s="50">
        <v>1.54</v>
      </c>
      <c r="H180" s="50">
        <v>0.48</v>
      </c>
      <c r="I180" s="50">
        <v>14</v>
      </c>
      <c r="J180" s="50">
        <v>56.8</v>
      </c>
      <c r="K180" s="45">
        <v>18</v>
      </c>
    </row>
    <row r="181" spans="1:11" ht="15.75" thickBot="1" x14ac:dyDescent="0.3">
      <c r="A181" s="24"/>
      <c r="B181" s="16"/>
      <c r="C181" s="11"/>
      <c r="D181" s="7" t="s">
        <v>24</v>
      </c>
      <c r="E181" s="43" t="s">
        <v>52</v>
      </c>
      <c r="F181" s="51">
        <v>100</v>
      </c>
      <c r="G181" s="51">
        <v>0.4</v>
      </c>
      <c r="H181" s="51"/>
      <c r="I181" s="51">
        <v>10</v>
      </c>
      <c r="J181" s="51">
        <v>26</v>
      </c>
      <c r="K181" s="45">
        <v>403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545</v>
      </c>
      <c r="G184" s="20">
        <f>SUM(G177:G183)</f>
        <v>28.219999999999995</v>
      </c>
      <c r="H184" s="20">
        <f>SUM(H177:H183)</f>
        <v>31.66</v>
      </c>
      <c r="I184" s="20">
        <f>SUM(I177:I183)</f>
        <v>69.62</v>
      </c>
      <c r="J184" s="20">
        <f>SUM(J177:J183)</f>
        <v>541.15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545</v>
      </c>
      <c r="G195" s="33">
        <f>G184+G194</f>
        <v>28.219999999999995</v>
      </c>
      <c r="H195" s="33">
        <f>H184+H194</f>
        <v>31.66</v>
      </c>
      <c r="I195" s="33">
        <f>I184+I194</f>
        <v>69.62</v>
      </c>
      <c r="J195" s="33">
        <f>J184+J194</f>
        <v>541.15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514.5</v>
      </c>
      <c r="G196" s="35">
        <f>(G24+G43+G62+G81+G100+G119+G138+G157+G176+G195)/(IF(G24=0,0,1)+IF(G43=0,0,1)+IF(G62=0,0,1)+IF(G81=0,0,1)+IF(G100=0,0,1)+IF(G119=0,0,1)+IF(G138=0,0,1)+IF(G157=0,0,1)+IF(G176=0,0,1)+IF(G195=0,0,1))</f>
        <v>19.698</v>
      </c>
      <c r="H196" s="35">
        <f>(H24+H43+H62+H81+H100+H119+H138+H157+H176+H195)/(IF(H24=0,0,1)+IF(H43=0,0,1)+IF(H62=0,0,1)+IF(H81=0,0,1)+IF(H100=0,0,1)+IF(H119=0,0,1)+IF(H138=0,0,1)+IF(H157=0,0,1)+IF(H176=0,0,1)+IF(H195=0,0,1))</f>
        <v>16.494</v>
      </c>
      <c r="I196" s="35">
        <f>(I24+I43+I62+I81+I100+I119+I138+I157+I176+I195)/(IF(I24=0,0,1)+IF(I43=0,0,1)+IF(I62=0,0,1)+IF(I81=0,0,1)+IF(I100=0,0,1)+IF(I119=0,0,1)+IF(I138=0,0,1)+IF(I157=0,0,1)+IF(I176=0,0,1)+IF(I195=0,0,1))</f>
        <v>104.08600000000001</v>
      </c>
      <c r="J196" s="35">
        <f>(J24+J43+J62+J81+J100+J119+J138+J157+J176+J195)/(IF(J24=0,0,1)+IF(J43=0,0,1)+IF(J62=0,0,1)+IF(J81=0,0,1)+IF(J100=0,0,1)+IF(J119=0,0,1)+IF(J138=0,0,1)+IF(J157=0,0,1)+IF(J176=0,0,1)+IF(J195=0,0,1))</f>
        <v>602.20999999999992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Кольцова</cp:lastModifiedBy>
  <dcterms:created xsi:type="dcterms:W3CDTF">2022-05-16T14:23:56Z</dcterms:created>
  <dcterms:modified xsi:type="dcterms:W3CDTF">2025-04-13T18:08:31Z</dcterms:modified>
</cp:coreProperties>
</file>